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RVADDECIV01\Service Immobilier\Conseil Régional 304-307\Année Scolaire 2020-2021\307\tuto\"/>
    </mc:Choice>
  </mc:AlternateContent>
  <xr:revisionPtr revIDLastSave="0" documentId="8_{134492B1-4F02-4A99-9B26-0A5C39FE12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ivi Falloux subven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6" i="1" s="1"/>
  <c r="G26" i="1" s="1"/>
  <c r="G27" i="1" s="1"/>
  <c r="F38" i="1" s="1"/>
  <c r="E21" i="1"/>
  <c r="F21" i="1" s="1"/>
  <c r="E20" i="1"/>
  <c r="F20" i="1" s="1"/>
  <c r="E19" i="1"/>
  <c r="F19" i="1" s="1"/>
  <c r="E18" i="1"/>
  <c r="F18" i="1" s="1"/>
  <c r="E17" i="1"/>
  <c r="E22" i="1" s="1"/>
  <c r="F17" i="1"/>
  <c r="C33" i="1"/>
  <c r="D32" i="1" s="1"/>
  <c r="D46" i="1"/>
  <c r="D50" i="1" s="1"/>
  <c r="D57" i="1"/>
  <c r="G32" i="1" l="1"/>
  <c r="D31" i="1"/>
  <c r="G31" i="1" l="1"/>
  <c r="D33" i="1"/>
  <c r="C64" i="1"/>
  <c r="C61" i="1" l="1"/>
  <c r="C62" i="1" s="1"/>
  <c r="F66" i="1"/>
  <c r="F67" i="1" s="1"/>
</calcChain>
</file>

<file path=xl/sharedStrings.xml><?xml version="1.0" encoding="utf-8"?>
<sst xmlns="http://schemas.openxmlformats.org/spreadsheetml/2006/main" count="55" uniqueCount="53">
  <si>
    <t>LYCEES PRIVES EDUCATION NATIONALE</t>
  </si>
  <si>
    <r>
      <t xml:space="preserve">DEMANDE DE SUBVENTION - </t>
    </r>
    <r>
      <rPr>
        <b/>
        <sz val="14"/>
        <color indexed="10"/>
        <rFont val="Arial"/>
        <family val="2"/>
      </rPr>
      <t xml:space="preserve">SUIVI LOI FALLOUX </t>
    </r>
  </si>
  <si>
    <t xml:space="preserve"> 1 fiche pour chaque demande d'équipement concernée</t>
  </si>
  <si>
    <t>Etablissement scolaire</t>
  </si>
  <si>
    <t>Ville</t>
  </si>
  <si>
    <t>Votre n° Région</t>
  </si>
  <si>
    <t>Montant HT</t>
  </si>
  <si>
    <t>Montant TTC</t>
  </si>
  <si>
    <t>Dépense subventionnable lycée %</t>
  </si>
  <si>
    <r>
      <t xml:space="preserve">Mode de calcul du taux lycée ci-dessus </t>
    </r>
    <r>
      <rPr>
        <sz val="8"/>
        <color indexed="10"/>
        <rFont val="Arial"/>
        <family val="2"/>
      </rPr>
      <t>(expliquez comment est déterminée la part lycée / ex : effectifs concernés / effectifs lycées…)</t>
    </r>
  </si>
  <si>
    <t>Montant lycée réparti</t>
  </si>
  <si>
    <t>Elèves enseignement général</t>
  </si>
  <si>
    <t>Elèves enseignement technologique et professionnel</t>
  </si>
  <si>
    <t>1 ou 0</t>
  </si>
  <si>
    <t>Taux maximum</t>
  </si>
  <si>
    <t>Montant maximum</t>
  </si>
  <si>
    <t xml:space="preserve">Equipements </t>
  </si>
  <si>
    <t>Ouverture de formation</t>
  </si>
  <si>
    <t>Dernier exercice financier connu</t>
  </si>
  <si>
    <t>Total des charges de fonctionnement</t>
  </si>
  <si>
    <t>A</t>
  </si>
  <si>
    <t>Total des fonds publics</t>
  </si>
  <si>
    <t>B</t>
  </si>
  <si>
    <t>forfait enseignement</t>
  </si>
  <si>
    <t>autres subventions publiques</t>
  </si>
  <si>
    <t>Charges hors fonds publics</t>
  </si>
  <si>
    <t>C=A-B</t>
  </si>
  <si>
    <t>Répartition des charges hors fonds publics C</t>
  </si>
  <si>
    <t>Lycée enseignement général</t>
  </si>
  <si>
    <t>Lycée enseignement technologique et profesionnel</t>
  </si>
  <si>
    <t>autres secteurs</t>
  </si>
  <si>
    <t>Plafond loi Falloux</t>
  </si>
  <si>
    <t>Falloux disponible</t>
  </si>
  <si>
    <t>Falloux utilisé par cette demande</t>
  </si>
  <si>
    <t>Solde Falloux après cette demande</t>
  </si>
  <si>
    <t>Subvention demandée</t>
  </si>
  <si>
    <t>Taux de la subvention arrondi à 2 décimales</t>
  </si>
  <si>
    <t>Subvention calculée</t>
  </si>
  <si>
    <t>arrondi à l'€</t>
  </si>
  <si>
    <t>ANNEE 2021</t>
  </si>
  <si>
    <t>Montant total de l'investissement</t>
  </si>
  <si>
    <t>Montants des devis</t>
  </si>
  <si>
    <t>HT</t>
  </si>
  <si>
    <t>TTC</t>
  </si>
  <si>
    <t>%</t>
  </si>
  <si>
    <t>LA SUBVENTION</t>
  </si>
  <si>
    <t>L'assiette</t>
  </si>
  <si>
    <t>2.1</t>
  </si>
  <si>
    <t>Le plafond</t>
  </si>
  <si>
    <t>Le Montant et taux</t>
  </si>
  <si>
    <t>LA DEMANDE</t>
  </si>
  <si>
    <t>Descriptif de la demande</t>
  </si>
  <si>
    <t>Devis des fournisseurs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</si>
</sst>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_-* #,##0&quot; €&quot;_-;\-* #,##0&quot; €&quot;_-;_-* \-??&quot; €&quot;_-;_-@_-"/>
    <numFmt numFmtId="167" formatCode="0.000%"/>
    <numFmt numFmtId="168" formatCode="0.0%"/>
    <numFmt numFmtId="169" formatCode="_-* #,##0.0000\ _€_-;\-* #,##0.0000\ _€_-;_-* &quot;-&quot;??\ _€_-;_-@_-"/>
  </numFmts>
  <fonts count="14" x14ac:knownFonts="1">
    <font>
      <sz val="10"/>
      <name val="Arial"/>
      <family val="2"/>
    </font>
    <font>
      <sz val="10"/>
      <name val="Arial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6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5" fontId="11" fillId="0" borderId="0" applyFill="0" applyBorder="0" applyAlignment="0" applyProtection="0"/>
    <xf numFmtId="164" fontId="1" fillId="0" borderId="0" applyFill="0" applyBorder="0" applyAlignment="0" applyProtection="0"/>
    <xf numFmtId="165" fontId="11" fillId="0" borderId="0" applyFill="0" applyBorder="0" applyAlignment="0" applyProtection="0"/>
    <xf numFmtId="9" fontId="11" fillId="0" borderId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7" fillId="0" borderId="0" xfId="0" applyFont="1" applyFill="1" applyAlignment="1">
      <alignment vertical="center"/>
    </xf>
    <xf numFmtId="165" fontId="6" fillId="0" borderId="0" xfId="1" applyFont="1" applyFill="1" applyBorder="1" applyAlignment="1" applyProtection="1">
      <alignment vertical="center"/>
    </xf>
    <xf numFmtId="165" fontId="0" fillId="0" borderId="0" xfId="1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9" fontId="0" fillId="0" borderId="1" xfId="4" applyFont="1" applyFill="1" applyBorder="1" applyAlignment="1" applyProtection="1">
      <alignment vertical="center"/>
    </xf>
    <xf numFmtId="165" fontId="0" fillId="0" borderId="1" xfId="3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9" fontId="5" fillId="0" borderId="1" xfId="4" applyFont="1" applyFill="1" applyBorder="1" applyAlignment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166" fontId="0" fillId="0" borderId="1" xfId="1" applyNumberFormat="1" applyFont="1" applyFill="1" applyBorder="1" applyAlignment="1" applyProtection="1">
      <alignment vertical="center"/>
    </xf>
    <xf numFmtId="165" fontId="0" fillId="0" borderId="0" xfId="1" applyFont="1" applyFill="1" applyBorder="1" applyAlignment="1" applyProtection="1"/>
    <xf numFmtId="0" fontId="0" fillId="0" borderId="1" xfId="0" applyFont="1" applyBorder="1" applyAlignment="1">
      <alignment horizontal="left"/>
    </xf>
    <xf numFmtId="165" fontId="0" fillId="0" borderId="1" xfId="1" applyFont="1" applyFill="1" applyBorder="1" applyAlignment="1" applyProtection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9" fontId="0" fillId="0" borderId="1" xfId="0" applyNumberFormat="1" applyBorder="1"/>
    <xf numFmtId="165" fontId="5" fillId="0" borderId="1" xfId="1" applyFont="1" applyFill="1" applyBorder="1" applyAlignment="1" applyProtection="1"/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7" fontId="3" fillId="0" borderId="1" xfId="4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65" fontId="6" fillId="4" borderId="4" xfId="1" applyFont="1" applyFill="1" applyBorder="1" applyAlignment="1" applyProtection="1">
      <alignment vertical="center"/>
    </xf>
    <xf numFmtId="165" fontId="12" fillId="4" borderId="4" xfId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0" fontId="0" fillId="3" borderId="5" xfId="4" applyNumberFormat="1" applyFont="1" applyFill="1" applyBorder="1" applyAlignment="1" applyProtection="1">
      <alignment vertical="center"/>
      <protection locked="0"/>
    </xf>
    <xf numFmtId="165" fontId="0" fillId="3" borderId="1" xfId="1" applyFont="1" applyFill="1" applyBorder="1" applyAlignment="1" applyProtection="1"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/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5" fontId="0" fillId="3" borderId="1" xfId="1" applyFont="1" applyFill="1" applyBorder="1" applyAlignment="1" applyProtection="1">
      <alignment vertical="center"/>
      <protection locked="0"/>
    </xf>
    <xf numFmtId="165" fontId="0" fillId="0" borderId="1" xfId="1" applyFont="1" applyFill="1" applyBorder="1" applyAlignment="1" applyProtection="1">
      <alignment vertical="center"/>
    </xf>
    <xf numFmtId="168" fontId="0" fillId="0" borderId="1" xfId="4" applyNumberFormat="1" applyFont="1" applyFill="1" applyBorder="1" applyAlignment="1" applyProtection="1">
      <alignment vertical="center"/>
    </xf>
    <xf numFmtId="168" fontId="0" fillId="0" borderId="1" xfId="4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1" xfId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165" fontId="5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/>
    </xf>
    <xf numFmtId="165" fontId="12" fillId="0" borderId="4" xfId="1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 wrapText="1"/>
    </xf>
    <xf numFmtId="169" fontId="1" fillId="3" borderId="1" xfId="2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5">
    <cellStyle name="Euro" xfId="1" xr:uid="{00000000-0005-0000-0000-000000000000}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4</xdr:row>
      <xdr:rowOff>9525</xdr:rowOff>
    </xdr:to>
    <xdr:pic>
      <xdr:nvPicPr>
        <xdr:cNvPr id="1043" name="il_fi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7"/>
  <sheetViews>
    <sheetView tabSelected="1" topLeftCell="A13" workbookViewId="0">
      <selection activeCell="D19" sqref="D19"/>
    </sheetView>
  </sheetViews>
  <sheetFormatPr baseColWidth="10" defaultRowHeight="12.75" x14ac:dyDescent="0.2"/>
  <cols>
    <col min="1" max="1" width="4.42578125" style="55" customWidth="1"/>
    <col min="2" max="2" width="45.7109375" style="2" customWidth="1"/>
    <col min="3" max="3" width="21" style="1" customWidth="1"/>
    <col min="4" max="5" width="26" style="1" customWidth="1"/>
    <col min="6" max="6" width="25.85546875" style="1" customWidth="1"/>
    <col min="7" max="7" width="26" style="1" customWidth="1"/>
    <col min="8" max="16384" width="11.42578125" style="1"/>
  </cols>
  <sheetData>
    <row r="1" spans="1:16" ht="18" x14ac:dyDescent="0.2">
      <c r="A1" s="63"/>
      <c r="B1" s="64" t="s">
        <v>0</v>
      </c>
      <c r="C1" s="64"/>
      <c r="D1" s="64"/>
      <c r="E1" s="64"/>
      <c r="F1" s="64"/>
      <c r="G1" s="64"/>
    </row>
    <row r="2" spans="1:16" ht="18" x14ac:dyDescent="0.2">
      <c r="A2" s="63"/>
      <c r="B2" s="64" t="s">
        <v>1</v>
      </c>
      <c r="C2" s="64"/>
      <c r="D2" s="64"/>
      <c r="E2" s="64"/>
      <c r="F2" s="64"/>
      <c r="G2" s="64"/>
    </row>
    <row r="3" spans="1:16" ht="18" x14ac:dyDescent="0.2">
      <c r="A3" s="63"/>
      <c r="B3" s="64" t="s">
        <v>39</v>
      </c>
      <c r="C3" s="64"/>
      <c r="D3" s="64"/>
      <c r="E3" s="64"/>
      <c r="F3" s="64"/>
      <c r="G3" s="64"/>
    </row>
    <row r="4" spans="1:16" x14ac:dyDescent="0.2">
      <c r="A4" s="63"/>
      <c r="B4" s="65" t="s">
        <v>2</v>
      </c>
      <c r="C4" s="65"/>
      <c r="D4" s="65"/>
      <c r="E4" s="65"/>
      <c r="F4" s="65"/>
      <c r="G4" s="65"/>
    </row>
    <row r="6" spans="1:16" x14ac:dyDescent="0.2">
      <c r="B6" s="3" t="s">
        <v>3</v>
      </c>
      <c r="C6" s="36"/>
    </row>
    <row r="7" spans="1:16" x14ac:dyDescent="0.2">
      <c r="B7" s="3" t="s">
        <v>4</v>
      </c>
      <c r="C7" s="36"/>
    </row>
    <row r="8" spans="1:16" x14ac:dyDescent="0.2">
      <c r="B8" s="3" t="s">
        <v>5</v>
      </c>
      <c r="C8" s="36"/>
    </row>
    <row r="11" spans="1:16" ht="18" x14ac:dyDescent="0.2">
      <c r="A11" s="41">
        <v>1</v>
      </c>
      <c r="B11" s="4" t="s">
        <v>50</v>
      </c>
    </row>
    <row r="12" spans="1:16" ht="12.75" customHeight="1" x14ac:dyDescent="0.2">
      <c r="B12" s="60" t="s">
        <v>51</v>
      </c>
      <c r="C12" s="66"/>
      <c r="D12" s="66"/>
      <c r="E12" s="66"/>
      <c r="F12" s="66"/>
      <c r="G12" s="66"/>
    </row>
    <row r="13" spans="1:16" x14ac:dyDescent="0.2">
      <c r="B13" s="60"/>
      <c r="C13" s="66"/>
      <c r="D13" s="66"/>
      <c r="E13" s="66"/>
      <c r="F13" s="66"/>
      <c r="G13" s="66"/>
    </row>
    <row r="14" spans="1:16" customFormat="1" ht="18" x14ac:dyDescent="0.2">
      <c r="A14" s="41"/>
      <c r="B14" s="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s="45" customFormat="1" ht="12.75" customHeight="1" x14ac:dyDescent="0.2">
      <c r="A15" s="43"/>
      <c r="B15" s="68" t="s">
        <v>52</v>
      </c>
      <c r="C15" s="69"/>
      <c r="D15" s="67" t="s">
        <v>41</v>
      </c>
      <c r="E15" s="67"/>
      <c r="F15" s="44"/>
    </row>
    <row r="16" spans="1:16" s="45" customFormat="1" ht="23.25" customHeight="1" x14ac:dyDescent="0.2">
      <c r="A16" s="43"/>
      <c r="B16" s="70"/>
      <c r="C16" s="71"/>
      <c r="D16" s="5" t="s">
        <v>42</v>
      </c>
      <c r="E16" s="5" t="s">
        <v>43</v>
      </c>
      <c r="F16" s="5" t="s">
        <v>44</v>
      </c>
    </row>
    <row r="17" spans="1:8" x14ac:dyDescent="0.2">
      <c r="A17" s="43"/>
      <c r="B17" s="58"/>
      <c r="C17" s="59"/>
      <c r="D17" s="46"/>
      <c r="E17" s="47">
        <f>+D17*1.2</f>
        <v>0</v>
      </c>
      <c r="F17" s="48" t="e">
        <f>+E17/$E$67</f>
        <v>#DIV/0!</v>
      </c>
    </row>
    <row r="18" spans="1:8" x14ac:dyDescent="0.2">
      <c r="A18" s="43"/>
      <c r="B18" s="58"/>
      <c r="C18" s="59"/>
      <c r="D18" s="46"/>
      <c r="E18" s="47">
        <f>+D18*1.2</f>
        <v>0</v>
      </c>
      <c r="F18" s="49" t="e">
        <f>+E18/$E$67</f>
        <v>#DIV/0!</v>
      </c>
    </row>
    <row r="19" spans="1:8" x14ac:dyDescent="0.2">
      <c r="A19" s="43"/>
      <c r="B19" s="58"/>
      <c r="C19" s="59"/>
      <c r="D19" s="46"/>
      <c r="E19" s="47">
        <f>+D19*1.2</f>
        <v>0</v>
      </c>
      <c r="F19" s="49" t="e">
        <f>+E19/$E$67</f>
        <v>#DIV/0!</v>
      </c>
    </row>
    <row r="20" spans="1:8" x14ac:dyDescent="0.2">
      <c r="A20" s="43"/>
      <c r="B20" s="58"/>
      <c r="C20" s="59"/>
      <c r="D20" s="46"/>
      <c r="E20" s="47">
        <f>+D20*1.2</f>
        <v>0</v>
      </c>
      <c r="F20" s="49" t="e">
        <f>+E20/$E$67</f>
        <v>#DIV/0!</v>
      </c>
    </row>
    <row r="21" spans="1:8" x14ac:dyDescent="0.2">
      <c r="A21" s="43"/>
      <c r="B21" s="58"/>
      <c r="C21" s="59"/>
      <c r="D21" s="46"/>
      <c r="E21" s="47">
        <f>+D21*1.2</f>
        <v>0</v>
      </c>
      <c r="F21" s="49" t="e">
        <f>+E21/$E$67</f>
        <v>#DIV/0!</v>
      </c>
    </row>
    <row r="22" spans="1:8" x14ac:dyDescent="0.2">
      <c r="A22" s="43"/>
      <c r="B22" s="50"/>
      <c r="C22" s="51"/>
      <c r="D22" s="52">
        <f>SUM(D17:D21)</f>
        <v>0</v>
      </c>
      <c r="E22" s="52">
        <f>SUM(E17:E21)</f>
        <v>0</v>
      </c>
      <c r="F22" s="53"/>
    </row>
    <row r="23" spans="1:8" ht="18" x14ac:dyDescent="0.2">
      <c r="A23" s="41">
        <v>2</v>
      </c>
      <c r="B23" s="4" t="s">
        <v>45</v>
      </c>
      <c r="C23" s="51"/>
      <c r="D23" s="54"/>
      <c r="E23" s="54"/>
      <c r="F23" s="53"/>
    </row>
    <row r="24" spans="1:8" ht="18" x14ac:dyDescent="0.2">
      <c r="A24" s="41" t="s">
        <v>47</v>
      </c>
      <c r="B24" s="4" t="s">
        <v>46</v>
      </c>
    </row>
    <row r="25" spans="1:8" x14ac:dyDescent="0.2">
      <c r="C25" s="32" t="s">
        <v>6</v>
      </c>
      <c r="G25" s="32" t="s">
        <v>7</v>
      </c>
    </row>
    <row r="26" spans="1:8" ht="15" x14ac:dyDescent="0.2">
      <c r="B26" s="16" t="s">
        <v>40</v>
      </c>
      <c r="C26" s="57">
        <f>+D22</f>
        <v>0</v>
      </c>
      <c r="G26" s="34">
        <f>C26*1.2</f>
        <v>0</v>
      </c>
      <c r="H26" s="7"/>
    </row>
    <row r="27" spans="1:8" ht="20.25" x14ac:dyDescent="0.2">
      <c r="B27" s="6" t="s">
        <v>8</v>
      </c>
      <c r="C27" s="38"/>
      <c r="F27" s="35" t="s">
        <v>38</v>
      </c>
      <c r="G27" s="33">
        <f>ROUND(+G26*C27,)</f>
        <v>0</v>
      </c>
    </row>
    <row r="28" spans="1:8" ht="55.9" customHeight="1" x14ac:dyDescent="0.2">
      <c r="B28" s="60" t="s">
        <v>9</v>
      </c>
      <c r="C28" s="61"/>
      <c r="D28" s="61"/>
      <c r="F28" s="8"/>
      <c r="G28" s="9"/>
    </row>
    <row r="29" spans="1:8" x14ac:dyDescent="0.2">
      <c r="B29" s="60"/>
      <c r="C29" s="61"/>
      <c r="D29" s="61"/>
    </row>
    <row r="30" spans="1:8" x14ac:dyDescent="0.2">
      <c r="B30" s="10"/>
      <c r="C30"/>
      <c r="D30"/>
      <c r="G30" s="5" t="s">
        <v>10</v>
      </c>
    </row>
    <row r="31" spans="1:8" x14ac:dyDescent="0.2">
      <c r="B31" s="6" t="s">
        <v>11</v>
      </c>
      <c r="C31" s="37"/>
      <c r="D31" s="11" t="e">
        <f>+C31/$C$33</f>
        <v>#DIV/0!</v>
      </c>
      <c r="G31" s="12" t="e">
        <f>+D31*G27</f>
        <v>#DIV/0!</v>
      </c>
    </row>
    <row r="32" spans="1:8" x14ac:dyDescent="0.2">
      <c r="B32" s="6" t="s">
        <v>12</v>
      </c>
      <c r="C32" s="37"/>
      <c r="D32" s="11" t="e">
        <f>+C32/$C$33</f>
        <v>#DIV/0!</v>
      </c>
      <c r="G32" s="12" t="e">
        <f>+D32*G27</f>
        <v>#DIV/0!</v>
      </c>
    </row>
    <row r="33" spans="1:256" x14ac:dyDescent="0.2">
      <c r="C33" s="13">
        <f>SUM(C31:C32)</f>
        <v>0</v>
      </c>
      <c r="D33" s="14" t="e">
        <f>SUM(D31:D32)</f>
        <v>#DIV/0!</v>
      </c>
    </row>
    <row r="35" spans="1:256" ht="18" x14ac:dyDescent="0.2">
      <c r="A35" s="41" t="s">
        <v>47</v>
      </c>
      <c r="B35" s="4" t="s">
        <v>48</v>
      </c>
    </row>
    <row r="37" spans="1:256" x14ac:dyDescent="0.2">
      <c r="C37" s="15" t="s">
        <v>13</v>
      </c>
      <c r="D37" s="5" t="s">
        <v>14</v>
      </c>
      <c r="E37" s="5"/>
      <c r="F37" s="5" t="s">
        <v>15</v>
      </c>
    </row>
    <row r="38" spans="1:256" x14ac:dyDescent="0.2">
      <c r="B38" s="16" t="s">
        <v>16</v>
      </c>
      <c r="C38" s="37"/>
      <c r="D38" s="17">
        <v>0.5</v>
      </c>
      <c r="E38" s="18"/>
      <c r="F38" s="62">
        <f>(C38*D38*$G$27)+(C39*D39*$G$27)</f>
        <v>0</v>
      </c>
    </row>
    <row r="39" spans="1:256" x14ac:dyDescent="0.2">
      <c r="B39" s="16" t="s">
        <v>17</v>
      </c>
      <c r="C39" s="37"/>
      <c r="D39" s="17">
        <v>1</v>
      </c>
      <c r="E39" s="18"/>
      <c r="F39" s="62"/>
    </row>
    <row r="41" spans="1:256" ht="18" x14ac:dyDescent="0.2">
      <c r="A41" s="41" t="s">
        <v>47</v>
      </c>
      <c r="B41" s="4" t="s">
        <v>49</v>
      </c>
    </row>
    <row r="42" spans="1:256" ht="18" x14ac:dyDescent="0.2">
      <c r="A42" s="41"/>
      <c r="B42" s="4"/>
    </row>
    <row r="43" spans="1:256" ht="18" x14ac:dyDescent="0.25">
      <c r="A43" s="56"/>
      <c r="B43" s="3" t="s">
        <v>18</v>
      </c>
      <c r="C43"/>
      <c r="D43" s="39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8" x14ac:dyDescent="0.25">
      <c r="A44" s="56"/>
      <c r="B44"/>
      <c r="C44"/>
      <c r="D44" s="19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8" x14ac:dyDescent="0.25">
      <c r="A45" s="56"/>
      <c r="B45" s="3" t="s">
        <v>19</v>
      </c>
      <c r="C45" t="s">
        <v>20</v>
      </c>
      <c r="D45" s="39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8" x14ac:dyDescent="0.25">
      <c r="A46" s="56"/>
      <c r="B46" s="20" t="s">
        <v>21</v>
      </c>
      <c r="C46" t="s">
        <v>22</v>
      </c>
      <c r="D46" s="21">
        <f>SUM(D47:D48)</f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8" x14ac:dyDescent="0.25">
      <c r="A47" s="56"/>
      <c r="B47" s="22" t="s">
        <v>23</v>
      </c>
      <c r="C47"/>
      <c r="D47" s="39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8" x14ac:dyDescent="0.25">
      <c r="A48" s="56"/>
      <c r="B48" s="22" t="s">
        <v>24</v>
      </c>
      <c r="C48"/>
      <c r="D48" s="39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8" x14ac:dyDescent="0.25">
      <c r="A49" s="56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8" x14ac:dyDescent="0.25">
      <c r="A50" s="56"/>
      <c r="B50" s="3" t="s">
        <v>25</v>
      </c>
      <c r="C50" t="s">
        <v>26</v>
      </c>
      <c r="D50" s="21">
        <f>+D45-D46</f>
        <v>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8" x14ac:dyDescent="0.25">
      <c r="A51" s="56"/>
      <c r="B51"/>
      <c r="C51"/>
      <c r="D51" s="19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8" x14ac:dyDescent="0.25">
      <c r="A52" s="56"/>
      <c r="B52" s="23" t="s">
        <v>27</v>
      </c>
      <c r="C52"/>
      <c r="D52" s="19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8" x14ac:dyDescent="0.25">
      <c r="A53" s="56"/>
      <c r="B53" s="22" t="s">
        <v>28</v>
      </c>
      <c r="C53"/>
      <c r="D53" s="39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8" x14ac:dyDescent="0.25">
      <c r="A54" s="56"/>
      <c r="B54" s="22" t="s">
        <v>29</v>
      </c>
      <c r="C54"/>
      <c r="D54" s="39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8" x14ac:dyDescent="0.25">
      <c r="A55" s="56"/>
      <c r="B55" s="22" t="s">
        <v>30</v>
      </c>
      <c r="C55"/>
      <c r="D55" s="39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8" x14ac:dyDescent="0.25">
      <c r="A56" s="56"/>
      <c r="B56"/>
      <c r="C56"/>
      <c r="D56" s="19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8" x14ac:dyDescent="0.25">
      <c r="A57" s="56"/>
      <c r="B57" s="24" t="s">
        <v>31</v>
      </c>
      <c r="C57" s="25">
        <v>0.1</v>
      </c>
      <c r="D57" s="26">
        <f>+C57*D53</f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8" x14ac:dyDescent="0.2">
      <c r="A58" s="41"/>
      <c r="B58" s="4"/>
    </row>
    <row r="59" spans="1:256" x14ac:dyDescent="0.2">
      <c r="C59"/>
    </row>
    <row r="60" spans="1:256" x14ac:dyDescent="0.2">
      <c r="B60" s="6" t="s">
        <v>32</v>
      </c>
      <c r="C60" s="40"/>
    </row>
    <row r="61" spans="1:256" x14ac:dyDescent="0.2">
      <c r="B61" s="27" t="s">
        <v>33</v>
      </c>
      <c r="C61" s="28" t="e">
        <f>IF(C64&lt;G32,0,C64-G32)</f>
        <v>#DIV/0!</v>
      </c>
    </row>
    <row r="62" spans="1:256" x14ac:dyDescent="0.2">
      <c r="B62" s="27" t="s">
        <v>34</v>
      </c>
      <c r="C62" s="28" t="e">
        <f>+C60-C61</f>
        <v>#DIV/0!</v>
      </c>
    </row>
    <row r="64" spans="1:256" x14ac:dyDescent="0.2">
      <c r="B64" s="6" t="s">
        <v>35</v>
      </c>
      <c r="C64" s="29" t="e">
        <f>IF(G32+MIN(G31,C60)&gt;F38,F38,G32+MIN(G31,C60))</f>
        <v>#DIV/0!</v>
      </c>
    </row>
    <row r="66" spans="2:6" ht="18" x14ac:dyDescent="0.2">
      <c r="B66" s="6" t="s">
        <v>36</v>
      </c>
      <c r="F66" s="30" t="e">
        <f>ROUND(+C64/G27,4)</f>
        <v>#DIV/0!</v>
      </c>
    </row>
    <row r="67" spans="2:6" ht="18" x14ac:dyDescent="0.2">
      <c r="B67" s="6" t="s">
        <v>37</v>
      </c>
      <c r="F67" s="31" t="e">
        <f>+F66*G27</f>
        <v>#DIV/0!</v>
      </c>
    </row>
  </sheetData>
  <sheetProtection algorithmName="SHA-512" hashValue="slu9CCmbeHURD7b3gI3LDfBMe23Cei14tt9yRV2xJnF+CaHpOTaFIEbkdxtT1LItIQqBgRPIIocShbPNka8Ivg==" saltValue="ZJYe2ZbQTkGMO/E2obuTaQ==" spinCount="100000" sheet="1" selectLockedCells="1"/>
  <mergeCells count="17">
    <mergeCell ref="B12:B13"/>
    <mergeCell ref="C12:G13"/>
    <mergeCell ref="B19:C19"/>
    <mergeCell ref="B20:C20"/>
    <mergeCell ref="B21:C21"/>
    <mergeCell ref="D15:E15"/>
    <mergeCell ref="B15:C16"/>
    <mergeCell ref="A1:A4"/>
    <mergeCell ref="B1:G1"/>
    <mergeCell ref="B2:G2"/>
    <mergeCell ref="B3:G3"/>
    <mergeCell ref="B4:G4"/>
    <mergeCell ref="B17:C17"/>
    <mergeCell ref="B18:C18"/>
    <mergeCell ref="B28:B29"/>
    <mergeCell ref="C28:D29"/>
    <mergeCell ref="F38:F39"/>
  </mergeCells>
  <pageMargins left="0.74791666666666667" right="0.74791666666666667" top="0.98402777777777772" bottom="0.98402777777777772" header="0.51180555555555551" footer="0.51180555555555551"/>
  <pageSetup paperSize="9" scale="5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Falloux subvention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HUON</dc:creator>
  <cp:lastModifiedBy>Anne de FERRON</cp:lastModifiedBy>
  <cp:lastPrinted>2018-07-17T07:34:46Z</cp:lastPrinted>
  <dcterms:created xsi:type="dcterms:W3CDTF">2017-10-27T14:20:09Z</dcterms:created>
  <dcterms:modified xsi:type="dcterms:W3CDTF">2020-09-29T09:19:20Z</dcterms:modified>
</cp:coreProperties>
</file>